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<sst xmlns="http://schemas.openxmlformats.org/spreadsheetml/2006/main" count="494" uniqueCount="175">
  <si>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</si>
  <si>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</si>
  <si>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</si>
  <si>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</si>
  <si>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</si>
  <si>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</si>
  <si>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</si>
  <si>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</si>
  <si>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</si>
  <si>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</si>
  <si>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</si>
  <si>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</si>
  <si>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</si>
  <si>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</si>
  <si>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</si>
  <si>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</si>
  <si>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</si>
  <si>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</si>
  <si>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</si>
  <si>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</si>
  <si>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</si>
  <si>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</si>
  <si>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</si>
  <si>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</si>
  <si>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</si>
  <si>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</si>
  <si>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</si>
  <si>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</si>
  <si>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</si>
  <si>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</si>
  <si>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</si>
  <si>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</si>
  <si>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</si>
  <si>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</si>
  <si>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</si>
  <si>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</si>
  <si>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</si>
  <si>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</si>
  <si>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</si>
  <si>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</si>
  <si>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</si>
  <si>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</si>
  <si>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</si>
  <si>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</si>
  <si>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</si>
  <si>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</si>
  <si>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</si>
  <si>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</si>
  <si>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</si>
  <si>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</si>
  <si>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</si>
  <si>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</si>
  <si>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</si>
  <si>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</si>
  <si>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</si>
  <si>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</si>
  <si>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</si>
  <si>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</si>
  <si>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</si>
  <si>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</si>
  <si>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</si>
  <si>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</si>
  <si>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</si>
  <si>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</si>
  <si>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</si>
  <si>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</si>
  <si>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</si>
  <si>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</si>
  <si>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</si>
  <si>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</si>
  <si>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</si>
  <si>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</si>
  <si>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</si>
  <si>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</si>
  <si>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</si>
  <si>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</si>
  <si>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</si>
  <si>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</si>
  <si>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</si>
  <si>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</si>
  <si>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</si>
  <si>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</si>
  <si>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</si>
  <si>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</si>
  <si>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</si>
  <si>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</si>
  <si>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</si>
  <si>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</si>
  <si>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</si>
  <si>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</si>
  <si>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</si>
  <si>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</si>
  <si>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</si>
  <si>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</si>
  <si>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</si>
  <si>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</si>
  <si>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</si>
  <si>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</si>
  <si>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</si>
  <si>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</si>
  <si>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</si>
  <si>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</si>
  <si>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</si>
  <si>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</si>
  <si>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</si>
  <si>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</si>
  <si>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</si>
  <si>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</si>
  <si>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</si>
  <si>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</si>
  <si>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</si>
  <si>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</si>
  <si>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</si>
  <si>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</si>
  <si>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</si>
  <si>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</si>
  <si>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</si>
  <si>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</si>
  <si>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</si>
  <si>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</si>
  <si>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</si>
  <si>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</si>
  <si>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</si>
  <si>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</si>
  <si>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</si>
  <si>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</si>
  <si>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</si>
  <si>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</si>
  <si>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</si>
  <si>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</si>
  <si>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</si>
  <si>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</si>
  <si>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</si>
  <si>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</si>
  <si>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</si>
  <si>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</si>
  <si>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</si>
  <si>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</si>
  <si>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</si>
  <si>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</si>
  <si>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</si>
  <si>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</si>
  <si>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</si>
  <si>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</si>
  <si>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</si>
  <si>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</si>
  <si>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</si>
  <si>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</si>
  <si>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</si>
  <si>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</si>
  <si>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</si>
  <si>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</si>
  <si>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</si>
  <si>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</si>
  <si>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</si>
  <si>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</si>
  <si>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</si>
  <si>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</si>
  <si>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</si>
  <si>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</si>
  <si>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</si>
  <si>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</si>
  <si>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</si>
  <si>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</si>
  <si>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</si>
  <si>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</si>
  <si>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</si>
  <si>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</si>
  <si>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</si>
  <si>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</si>
  <si>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</si>
  <si>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</si>
  <si>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</si>
  <si>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2022 г.</t>
  </si>
  <si>
    <t>ОТЧЕТ               2022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</si>
</sst>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1\&#1048;&#1057;%20&#1059;&#1044;&#1057;\B1_2022_01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1\&#1048;&#1057;%20&#1059;&#1044;&#1057;\B1_2022_01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2\&#1048;&#1057;%20&#1059;&#1044;&#1057;\B1_2022_02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2\&#1048;&#1057;%20&#1059;&#1044;&#1057;\B1_2022_02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44620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2025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351373</v>
          </cell>
          <cell r="H187">
            <v>0</v>
          </cell>
          <cell r="I187">
            <v>0</v>
          </cell>
          <cell r="J187">
            <v>52337</v>
          </cell>
        </row>
        <row r="190">
          <cell r="E190">
            <v>0</v>
          </cell>
          <cell r="G190">
            <v>5479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77775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118738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75269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547760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130112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1074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28.02.2022 г.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44620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9800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-9800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44620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44620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2025</v>
      </c>
      <c r="G22" s="169">
        <f t="shared" si="0"/>
        <v>2025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2025</v>
      </c>
      <c r="G25" s="187">
        <f aca="true" t="shared" si="2" ref="G25:M25">+G26+G30+G31+G32+G33</f>
        <v>2025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2025</v>
      </c>
      <c r="G32" s="216">
        <f>'[4]OTCHET'!G112+'[4]OTCHET'!G121+'[4]OTCHET'!G137+'[4]OTCHET'!G138</f>
        <v>2025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680971</v>
      </c>
      <c r="G38" s="249">
        <f t="shared" si="3"/>
        <v>550859</v>
      </c>
      <c r="H38" s="250">
        <f t="shared" si="3"/>
        <v>0</v>
      </c>
      <c r="I38" s="250">
        <f t="shared" si="3"/>
        <v>0</v>
      </c>
      <c r="J38" s="251">
        <f t="shared" si="3"/>
        <v>130112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486964</v>
      </c>
      <c r="G39" s="261">
        <f t="shared" si="4"/>
        <v>356852</v>
      </c>
      <c r="H39" s="262">
        <f t="shared" si="4"/>
        <v>0</v>
      </c>
      <c r="I39" s="262">
        <f t="shared" si="4"/>
        <v>0</v>
      </c>
      <c r="J39" s="263">
        <f t="shared" si="4"/>
        <v>130112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0</v>
      </c>
      <c r="F40" s="268">
        <f t="shared" si="1"/>
        <v>403710</v>
      </c>
      <c r="G40" s="269">
        <f>'[4]OTCHET'!G187</f>
        <v>351373</v>
      </c>
      <c r="H40" s="270">
        <f>'[4]OTCHET'!H187</f>
        <v>0</v>
      </c>
      <c r="I40" s="270">
        <f>'[4]OTCHET'!I187</f>
        <v>0</v>
      </c>
      <c r="J40" s="271">
        <f>'[4]OTCHET'!J187</f>
        <v>52337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0</v>
      </c>
      <c r="F41" s="276">
        <f t="shared" si="1"/>
        <v>5479</v>
      </c>
      <c r="G41" s="277">
        <f>'[4]OTCHET'!G190</f>
        <v>5479</v>
      </c>
      <c r="H41" s="278">
        <f>'[4]OTCHET'!H190</f>
        <v>0</v>
      </c>
      <c r="I41" s="278">
        <f>'[4]OTCHET'!I190</f>
        <v>0</v>
      </c>
      <c r="J41" s="279">
        <f>'[4]OTCHET'!J190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0</v>
      </c>
      <c r="F42" s="283">
        <f t="shared" si="1"/>
        <v>77775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77775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0</v>
      </c>
      <c r="F43" s="59">
        <f t="shared" si="1"/>
        <v>194007</v>
      </c>
      <c r="G43" s="288">
        <f>+'[4]OTCHET'!G205+'[4]OTCHET'!G223+'[4]OTCHET'!G271</f>
        <v>194007</v>
      </c>
      <c r="H43" s="289">
        <f>+'[4]OTCHET'!H205+'[4]OTCHET'!H223+'[4]OTCHET'!H271</f>
        <v>0</v>
      </c>
      <c r="I43" s="289">
        <f>+'[4]OTCHET'!I205+'[4]OTCHET'!I223+'[4]OTCHET'!I271</f>
        <v>0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0</v>
      </c>
      <c r="F49" s="44">
        <f t="shared" si="1"/>
        <v>0</v>
      </c>
      <c r="G49" s="216">
        <f>'[4]OTCHET'!G275+'[4]OTCHET'!G276+'[4]OTCHET'!G284+'[4]OTCHET'!G287</f>
        <v>0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677872</v>
      </c>
      <c r="G56" s="319">
        <f t="shared" si="5"/>
        <v>547760</v>
      </c>
      <c r="H56" s="320">
        <f t="shared" si="5"/>
        <v>0</v>
      </c>
      <c r="I56" s="321">
        <f t="shared" si="5"/>
        <v>0</v>
      </c>
      <c r="J56" s="322">
        <f t="shared" si="5"/>
        <v>130112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0</v>
      </c>
      <c r="F57" s="67">
        <f t="shared" si="1"/>
        <v>547760</v>
      </c>
      <c r="G57" s="324">
        <f>+'[4]OTCHET'!G361+'[4]OTCHET'!G375+'[4]OTCHET'!G388</f>
        <v>547760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130112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130112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-1074</v>
      </c>
      <c r="G64" s="349">
        <f t="shared" si="6"/>
        <v>-1074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1074</v>
      </c>
      <c r="G66" s="358">
        <f aca="true" t="shared" si="8" ref="G66:L66">SUM(+G68+G76+G77+G84+G85+G86+G89+G90+G91+G92+G93+G94+G95)</f>
        <v>1074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1074</v>
      </c>
      <c r="G86" s="332">
        <f aca="true" t="shared" si="11" ref="G86:M86">+G87+G88</f>
        <v>1074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1074</v>
      </c>
      <c r="G88" s="383">
        <f>+'[4]OTCHET'!G521+'[4]OTCHET'!G524+'[4]OTCHET'!G544</f>
        <v>1074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0</v>
      </c>
      <c r="H95" s="183">
        <f>'[4]OTCHET'!H591</f>
        <v>0</v>
      </c>
      <c r="I95" s="183">
        <f>'[4]OTCHET'!I591</f>
        <v>0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0</v>
      </c>
      <c r="H96" s="394">
        <f>+'[4]OTCHET'!H594</f>
        <v>0</v>
      </c>
      <c r="I96" s="394">
        <f>+'[4]OTCHET'!I594</f>
        <v>0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v.velinova@comdos.bg</v>
      </c>
      <c r="C107" s="417"/>
      <c r="D107" s="417"/>
      <c r="E107" s="422"/>
      <c r="F107" s="107"/>
      <c r="G107" s="423" t="str">
        <f>+'[4]OTCHET'!E605</f>
        <v>02/800 4544</v>
      </c>
      <c r="H107" s="423" t="str">
        <f>+'[4]OTCHET'!F605</f>
        <v>02/800 4502</v>
      </c>
      <c r="I107" s="424"/>
      <c r="J107" s="425" t="str">
        <f>+'[4]OTCHET'!B605</f>
        <v>28.02.2022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44620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0</v>
      </c>
      <c r="G88" s="383">
        <f>+'[5]OTCHET'!G521+'[5]OTCHET'!G524+'[5]OTCHET'!G544</f>
        <v>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0</v>
      </c>
      <c r="G90" s="328">
        <f>+'[5]OTCHET'!G567+'[5]OTCHET'!G568+'[5]OTCHET'!G569+'[5]OTCHET'!G570+'[5]OTCHET'!G571+'[5]OTCHET'!G572</f>
        <v>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0</v>
      </c>
      <c r="G91" s="216">
        <f>+'[5]OTCHET'!G573+'[5]OTCHET'!G574+'[5]OTCHET'!G575+'[5]OTCHET'!G576+'[5]OTCHET'!G577+'[5]OTCHET'!G578+'[5]OTCHET'!G579</f>
        <v>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9800</v>
      </c>
      <c r="G93" s="216">
        <f>+'[5]OTCHET'!G587+'[5]OTCHET'!G588</f>
        <v>9800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-9800</v>
      </c>
      <c r="G94" s="216">
        <f>+'[5]OTCHET'!G589+'[5]OTCHET'!G590</f>
        <v>-9800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v.velinova@comdos.bg</v>
      </c>
      <c r="C107" s="417"/>
      <c r="D107" s="417"/>
      <c r="E107" s="422"/>
      <c r="F107" s="107"/>
      <c r="G107" s="423" t="str">
        <f>+'[5]OTCHET'!E605</f>
        <v>02/800 4544</v>
      </c>
      <c r="H107" s="423" t="str">
        <f>+'[5]OTCHET'!F605</f>
        <v>02/800 4502</v>
      </c>
      <c r="I107" s="424"/>
      <c r="J107" s="425">
        <f>+'[5]OTCHET'!B605</f>
        <v>44620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2022-03-10T07:50:01Z</dcterms:modified>
  <cp:category/>
  <cp:version/>
  <cp:contentType/>
  <cp:contentStatus/>
</cp:coreProperties>
</file>